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URVEY DATA" sheetId="4" r:id="rId1"/>
    <sheet name="Template #1 (Section 3.2)" sheetId="5" r:id="rId2"/>
    <sheet name="Template #2 (Section 4.2)" sheetId="6" r:id="rId3"/>
    <sheet name="Template #3 (Section 4.3)" sheetId="7" r:id="rId4"/>
    <sheet name="Template #4 (Section 4.4)" sheetId="8" r:id="rId5"/>
  </sheets>
  <calcPr calcId="145621"/>
</workbook>
</file>

<file path=xl/calcChain.xml><?xml version="1.0" encoding="utf-8"?>
<calcChain xmlns="http://schemas.openxmlformats.org/spreadsheetml/2006/main">
  <c r="B9" i="8" l="1"/>
  <c r="B6" i="8"/>
  <c r="B7" i="8" s="1"/>
  <c r="B5" i="8"/>
  <c r="B4" i="7"/>
  <c r="B5" i="7" s="1"/>
  <c r="B3" i="6"/>
  <c r="B4" i="6"/>
  <c r="B5" i="6" s="1"/>
  <c r="G22" i="5"/>
  <c r="G21" i="5"/>
  <c r="G23" i="5" s="1"/>
  <c r="G19" i="5"/>
  <c r="G14" i="5"/>
  <c r="G11" i="5"/>
  <c r="G13" i="5" s="1"/>
  <c r="G15" i="5" s="1"/>
  <c r="G7" i="5"/>
  <c r="G6" i="5"/>
  <c r="G8" i="5" s="1"/>
  <c r="G4" i="5"/>
  <c r="B11" i="8" l="1"/>
  <c r="B10" i="8"/>
</calcChain>
</file>

<file path=xl/sharedStrings.xml><?xml version="1.0" encoding="utf-8"?>
<sst xmlns="http://schemas.openxmlformats.org/spreadsheetml/2006/main" count="148" uniqueCount="79">
  <si>
    <t>OBS</t>
  </si>
  <si>
    <t>AGE</t>
  </si>
  <si>
    <t>SEX</t>
  </si>
  <si>
    <t>No_P2</t>
  </si>
  <si>
    <t>ATTITUDE</t>
  </si>
  <si>
    <t>No_P1</t>
  </si>
  <si>
    <t>F</t>
  </si>
  <si>
    <t>agree</t>
  </si>
  <si>
    <t>M</t>
  </si>
  <si>
    <t>disagree</t>
  </si>
  <si>
    <t>don't know</t>
  </si>
  <si>
    <t>Codes:</t>
  </si>
  <si>
    <r>
      <rPr>
        <sz val="9"/>
        <color theme="1"/>
        <rFont val="Calibri"/>
        <family val="2"/>
      </rPr>
      <t xml:space="preserve">• </t>
    </r>
    <r>
      <rPr>
        <sz val="9"/>
        <color theme="1"/>
        <rFont val="Arial"/>
        <family val="2"/>
      </rPr>
      <t>F =  Female / M = Male.</t>
    </r>
  </si>
  <si>
    <r>
      <rPr>
        <sz val="9"/>
        <color theme="1"/>
        <rFont val="Calibri"/>
        <family val="2"/>
      </rPr>
      <t>•</t>
    </r>
    <r>
      <rPr>
        <sz val="9"/>
        <color theme="1"/>
        <rFont val="Arial"/>
        <family val="2"/>
      </rPr>
      <t xml:space="preserve"> No_P1 and No_P2 are the </t>
    </r>
    <r>
      <rPr>
        <i/>
        <sz val="9"/>
        <color theme="1"/>
        <rFont val="Arial"/>
        <family val="2"/>
      </rPr>
      <t>number</t>
    </r>
    <r>
      <rPr>
        <sz val="9"/>
        <color theme="1"/>
        <rFont val="Arial"/>
        <family val="2"/>
      </rPr>
      <t xml:space="preserve"> of products P1 and P2 bought, respectively.</t>
    </r>
  </si>
  <si>
    <r>
      <rPr>
        <b/>
        <sz val="10"/>
        <color rgb="FF000000"/>
        <rFont val="Arial"/>
        <family val="2"/>
      </rPr>
      <t>Descriptive Statistics</t>
    </r>
    <r>
      <rPr>
        <b/>
        <sz val="11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(Output Range: Cell C2)</t>
    </r>
  </si>
  <si>
    <r>
      <t xml:space="preserve">a) </t>
    </r>
    <r>
      <rPr>
        <b/>
        <i/>
        <sz val="11"/>
        <color theme="1"/>
        <rFont val="Arial"/>
        <family val="2"/>
      </rPr>
      <t>Larger</t>
    </r>
    <r>
      <rPr>
        <b/>
        <sz val="11"/>
        <color theme="1"/>
        <rFont val="Arial"/>
        <family val="2"/>
      </rPr>
      <t xml:space="preserve"> than alternative mean?</t>
    </r>
  </si>
  <si>
    <t>Mean</t>
  </si>
  <si>
    <r>
      <t>Mean</t>
    </r>
    <r>
      <rPr>
        <vertAlign val="subscript"/>
        <sz val="10"/>
        <color theme="1"/>
        <rFont val="Arial"/>
        <family val="2"/>
      </rPr>
      <t>s</t>
    </r>
    <r>
      <rPr>
        <sz val="10"/>
        <color theme="1"/>
        <rFont val="Arial"/>
        <family val="2"/>
      </rPr>
      <t xml:space="preserve"> (in sample)</t>
    </r>
  </si>
  <si>
    <t>=D4</t>
  </si>
  <si>
    <t>Standard Error</t>
  </si>
  <si>
    <r>
      <t>Mean</t>
    </r>
    <r>
      <rPr>
        <vertAlign val="subscript"/>
        <sz val="10"/>
        <color theme="1"/>
        <rFont val="Arial"/>
        <family val="2"/>
      </rPr>
      <t xml:space="preserve">a </t>
    </r>
    <r>
      <rPr>
        <sz val="10"/>
        <color theme="1"/>
        <rFont val="Arial"/>
        <family val="2"/>
      </rPr>
      <t>(alternative)</t>
    </r>
  </si>
  <si>
    <t>Type in alternative mean</t>
  </si>
  <si>
    <t>Median</t>
  </si>
  <si>
    <t>t-score (=X)</t>
  </si>
  <si>
    <t>=(G4-G5)/D5</t>
  </si>
  <si>
    <t>Mode</t>
  </si>
  <si>
    <t>Degrees of freedom</t>
  </si>
  <si>
    <t>=D16-1</t>
  </si>
  <si>
    <t>Standard Deviation</t>
  </si>
  <si>
    <t>p-value, right-tail</t>
  </si>
  <si>
    <t>=T.DIST.RT(G6,G7)</t>
  </si>
  <si>
    <t>Sample Variance</t>
  </si>
  <si>
    <t>Kurtosis</t>
  </si>
  <si>
    <r>
      <t xml:space="preserve">b) </t>
    </r>
    <r>
      <rPr>
        <b/>
        <i/>
        <sz val="11"/>
        <color theme="1"/>
        <rFont val="Arial"/>
        <family val="2"/>
      </rPr>
      <t>Smaller</t>
    </r>
    <r>
      <rPr>
        <b/>
        <sz val="11"/>
        <color theme="1"/>
        <rFont val="Arial"/>
        <family val="2"/>
      </rPr>
      <t xml:space="preserve"> than alternative mean?</t>
    </r>
  </si>
  <si>
    <t>Skewness</t>
  </si>
  <si>
    <t>Range</t>
  </si>
  <si>
    <t>Minimum</t>
  </si>
  <si>
    <t>=(G11-G12)/D5</t>
  </si>
  <si>
    <t>Maximum</t>
  </si>
  <si>
    <t>Sum</t>
  </si>
  <si>
    <t>p-value, left-tail</t>
  </si>
  <si>
    <t>=1-T.DIST.RT(G13,G14</t>
  </si>
  <si>
    <t>Count</t>
  </si>
  <si>
    <r>
      <t xml:space="preserve">c) </t>
    </r>
    <r>
      <rPr>
        <b/>
        <i/>
        <sz val="11"/>
        <color theme="1"/>
        <rFont val="Arial"/>
        <family val="2"/>
      </rPr>
      <t>Different</t>
    </r>
    <r>
      <rPr>
        <b/>
        <sz val="11"/>
        <color theme="1"/>
        <rFont val="Arial"/>
        <family val="2"/>
      </rPr>
      <t xml:space="preserve"> from alternative mean?</t>
    </r>
  </si>
  <si>
    <t>=(G19-G20)/D5</t>
  </si>
  <si>
    <t>p-value, two-tail</t>
  </si>
  <si>
    <t>=T.DIST.2T(G21,G22)</t>
  </si>
  <si>
    <t>Numbers are decreased to 2 decimal places</t>
  </si>
  <si>
    <t>=z-score*standard error</t>
  </si>
  <si>
    <t>± interval</t>
  </si>
  <si>
    <t>=NORM.S.INV(0.975)</t>
  </si>
  <si>
    <t>z-score (95%)</t>
  </si>
  <si>
    <t>=SQRT((p*(1-p))/n))</t>
  </si>
  <si>
    <t xml:space="preserve">standard error </t>
  </si>
  <si>
    <t>Type in</t>
  </si>
  <si>
    <t>p (proportion)</t>
  </si>
  <si>
    <t>Confidence interval for a proportion (section 4.2)</t>
  </si>
  <si>
    <t>n (survey size)</t>
  </si>
  <si>
    <t>Comparing with an alternative proportion (section 4.3)</t>
  </si>
  <si>
    <r>
      <t>p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(alt. proportion)</t>
    </r>
  </si>
  <si>
    <r>
      <t>p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(survey prop.)</t>
    </r>
  </si>
  <si>
    <t>se (standard error)</t>
  </si>
  <si>
    <r>
      <t>=SQRT((p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*(1-p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))/n)</t>
    </r>
  </si>
  <si>
    <t>p-value</t>
  </si>
  <si>
    <r>
      <t>=NORM.DIST(p</t>
    </r>
    <r>
      <rPr>
        <vertAlign val="subscript"/>
        <sz val="11"/>
        <color theme="1"/>
        <rFont val="Calibri"/>
        <family val="2"/>
        <scheme val="minor"/>
      </rPr>
      <t>a,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s,</t>
    </r>
    <r>
      <rPr>
        <sz val="11"/>
        <color theme="1"/>
        <rFont val="Calibri"/>
        <family val="2"/>
        <scheme val="minor"/>
      </rPr>
      <t>se,1)</t>
    </r>
  </si>
  <si>
    <r>
      <t>Proportion p</t>
    </r>
    <r>
      <rPr>
        <vertAlign val="subscript"/>
        <sz val="11"/>
        <color theme="1"/>
        <rFont val="Calibri"/>
        <family val="2"/>
        <scheme val="minor"/>
      </rPr>
      <t>1</t>
    </r>
  </si>
  <si>
    <r>
      <t>Sample n</t>
    </r>
    <r>
      <rPr>
        <vertAlign val="subscript"/>
        <sz val="11"/>
        <color theme="1"/>
        <rFont val="Calibri"/>
        <family val="2"/>
        <scheme val="minor"/>
      </rPr>
      <t>1</t>
    </r>
  </si>
  <si>
    <r>
      <t>Proportion p</t>
    </r>
    <r>
      <rPr>
        <vertAlign val="subscript"/>
        <sz val="11"/>
        <color theme="1"/>
        <rFont val="Calibri"/>
        <family val="2"/>
        <scheme val="minor"/>
      </rPr>
      <t>2</t>
    </r>
  </si>
  <si>
    <r>
      <t>Sample n</t>
    </r>
    <r>
      <rPr>
        <vertAlign val="subscript"/>
        <sz val="11"/>
        <color theme="1"/>
        <rFont val="Calibri"/>
        <family val="2"/>
        <scheme val="minor"/>
      </rPr>
      <t>2</t>
    </r>
  </si>
  <si>
    <t>Standard error (se)</t>
  </si>
  <si>
    <r>
      <t>=SQRT(((p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*(1-p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))/n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+ ((p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*(1-p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))/n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))</t>
    </r>
  </si>
  <si>
    <t>Confidence interval (95%)</t>
  </si>
  <si>
    <t>=z*se</t>
  </si>
  <si>
    <r>
      <t>Differential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-p</t>
    </r>
    <r>
      <rPr>
        <vertAlign val="subscript"/>
        <sz val="11"/>
        <color theme="1"/>
        <rFont val="Calibri"/>
        <family val="2"/>
        <scheme val="minor"/>
      </rPr>
      <t>1</t>
    </r>
  </si>
  <si>
    <t>=B3-B1</t>
  </si>
  <si>
    <t>Upper confidence limit</t>
  </si>
  <si>
    <t>=B9+B7</t>
  </si>
  <si>
    <t>Lower confidence limit</t>
  </si>
  <si>
    <t>=B9-B7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</si>
</sst>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125">
        <fgColor theme="0" tint="-0.14996795556505021"/>
        <bgColor rgb="FFDFDFDF"/>
      </patternFill>
    </fill>
    <fill>
      <patternFill patternType="gray125">
        <fgColor theme="0" tint="-0.14996795556505021"/>
        <bgColor theme="0" tint="-0.1499984740745262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/>
    <xf numFmtId="0" fontId="3" fillId="0" borderId="2" xfId="0" applyFont="1" applyFill="1" applyBorder="1" applyAlignment="1">
      <alignment horizontal="centerContinuous"/>
    </xf>
    <xf numFmtId="0" fontId="0" fillId="0" borderId="0" xfId="0" applyFill="1" applyBorder="1" applyAlignment="1"/>
    <xf numFmtId="0" fontId="10" fillId="0" borderId="0" xfId="0" applyFont="1"/>
    <xf numFmtId="0" fontId="12" fillId="0" borderId="0" xfId="0" applyFont="1"/>
    <xf numFmtId="0" fontId="0" fillId="2" borderId="3" xfId="0" applyFill="1" applyBorder="1" applyAlignment="1"/>
    <xf numFmtId="0" fontId="13" fillId="0" borderId="4" xfId="0" applyFont="1" applyBorder="1"/>
    <xf numFmtId="0" fontId="13" fillId="0" borderId="5" xfId="0" applyFont="1" applyFill="1" applyBorder="1" applyAlignment="1"/>
    <xf numFmtId="0" fontId="13" fillId="0" borderId="0" xfId="0" quotePrefix="1" applyFont="1"/>
    <xf numFmtId="0" fontId="0" fillId="2" borderId="0" xfId="0" applyFill="1" applyBorder="1" applyAlignment="1"/>
    <xf numFmtId="0" fontId="13" fillId="0" borderId="6" xfId="0" applyFont="1" applyBorder="1"/>
    <xf numFmtId="0" fontId="13" fillId="5" borderId="4" xfId="0" applyFont="1" applyFill="1" applyBorder="1" applyAlignment="1"/>
    <xf numFmtId="0" fontId="13" fillId="5" borderId="0" xfId="0" applyFont="1" applyFill="1"/>
    <xf numFmtId="0" fontId="0" fillId="5" borderId="0" xfId="0" applyFill="1"/>
    <xf numFmtId="0" fontId="13" fillId="0" borderId="7" xfId="0" applyFont="1" applyBorder="1"/>
    <xf numFmtId="0" fontId="13" fillId="2" borderId="4" xfId="0" applyFont="1" applyFill="1" applyBorder="1"/>
    <xf numFmtId="0" fontId="0" fillId="0" borderId="8" xfId="0" applyFill="1" applyBorder="1" applyAlignment="1"/>
    <xf numFmtId="0" fontId="0" fillId="2" borderId="8" xfId="0" applyFill="1" applyBorder="1" applyAlignment="1"/>
    <xf numFmtId="0" fontId="13" fillId="0" borderId="0" xfId="0" applyFont="1"/>
    <xf numFmtId="0" fontId="0" fillId="0" borderId="0" xfId="0" applyFill="1" applyBorder="1"/>
    <xf numFmtId="0" fontId="0" fillId="0" borderId="0" xfId="0" quotePrefix="1" applyBorder="1"/>
    <xf numFmtId="164" fontId="0" fillId="2" borderId="4" xfId="0" applyNumberFormat="1" applyFill="1" applyBorder="1" applyAlignment="1">
      <alignment horizontal="center"/>
    </xf>
    <xf numFmtId="0" fontId="15" fillId="2" borderId="4" xfId="0" applyFont="1" applyFill="1" applyBorder="1"/>
    <xf numFmtId="0" fontId="0" fillId="0" borderId="0" xfId="0" quotePrefix="1"/>
    <xf numFmtId="164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9" xfId="0" applyBorder="1"/>
    <xf numFmtId="0" fontId="0" fillId="0" borderId="7" xfId="0" applyBorder="1"/>
    <xf numFmtId="0" fontId="0" fillId="0" borderId="7" xfId="0" applyFill="1" applyBorder="1"/>
    <xf numFmtId="164" fontId="0" fillId="0" borderId="7" xfId="0" applyNumberFormat="1" applyFill="1" applyBorder="1"/>
    <xf numFmtId="0" fontId="0" fillId="0" borderId="4" xfId="0" applyFill="1" applyBorder="1"/>
    <xf numFmtId="2" fontId="0" fillId="0" borderId="4" xfId="0" applyNumberFormat="1" applyBorder="1"/>
    <xf numFmtId="164" fontId="0" fillId="0" borderId="4" xfId="0" applyNumberFormat="1" applyFill="1" applyBorder="1"/>
    <xf numFmtId="0" fontId="0" fillId="0" borderId="0" xfId="0" quotePrefix="1" applyFill="1" applyBorder="1"/>
    <xf numFmtId="164" fontId="0" fillId="2" borderId="4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pane ySplit="1" topLeftCell="A2" activePane="bottomLeft" state="frozen"/>
      <selection activeCell="J21" sqref="J21"/>
      <selection pane="bottomLeft" activeCell="J29" sqref="J29"/>
    </sheetView>
  </sheetViews>
  <sheetFormatPr defaultRowHeight="15" x14ac:dyDescent="0.25"/>
  <cols>
    <col min="1" max="1" width="4.5703125" style="12" bestFit="1" customWidth="1"/>
    <col min="2" max="2" width="4.42578125" style="12" bestFit="1" customWidth="1"/>
    <col min="3" max="3" width="4.28515625" style="12" bestFit="1" customWidth="1"/>
    <col min="4" max="4" width="6.42578125" style="12" bestFit="1" customWidth="1"/>
    <col min="5" max="5" width="9.28515625" style="12" bestFit="1" customWidth="1"/>
    <col min="6" max="6" width="6.42578125" style="12" bestFit="1" customWidth="1"/>
  </cols>
  <sheetData>
    <row r="1" spans="1:13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</row>
    <row r="2" spans="1:13" x14ac:dyDescent="0.25">
      <c r="A2" s="5">
        <v>1</v>
      </c>
      <c r="B2" s="5">
        <v>27</v>
      </c>
      <c r="C2" s="5" t="s">
        <v>6</v>
      </c>
      <c r="D2" s="6">
        <v>5</v>
      </c>
      <c r="E2" s="5" t="s">
        <v>7</v>
      </c>
      <c r="F2" s="7">
        <v>26</v>
      </c>
    </row>
    <row r="3" spans="1:13" x14ac:dyDescent="0.25">
      <c r="A3" s="5">
        <v>2</v>
      </c>
      <c r="B3" s="5">
        <v>29</v>
      </c>
      <c r="C3" s="5" t="s">
        <v>8</v>
      </c>
      <c r="D3" s="6">
        <v>8</v>
      </c>
      <c r="E3" s="5" t="s">
        <v>7</v>
      </c>
      <c r="F3" s="7">
        <v>26</v>
      </c>
    </row>
    <row r="4" spans="1:13" x14ac:dyDescent="0.25">
      <c r="A4" s="5">
        <v>3</v>
      </c>
      <c r="B4" s="5">
        <v>24</v>
      </c>
      <c r="C4" s="5" t="s">
        <v>8</v>
      </c>
      <c r="D4" s="6">
        <v>8</v>
      </c>
      <c r="E4" s="5" t="s">
        <v>9</v>
      </c>
      <c r="F4" s="7">
        <v>24</v>
      </c>
    </row>
    <row r="5" spans="1:13" x14ac:dyDescent="0.25">
      <c r="A5" s="5">
        <v>4</v>
      </c>
      <c r="B5" s="5">
        <v>24</v>
      </c>
      <c r="C5" s="5" t="s">
        <v>8</v>
      </c>
      <c r="D5" s="6">
        <v>9</v>
      </c>
      <c r="E5" s="5" t="s">
        <v>10</v>
      </c>
      <c r="F5" s="7">
        <v>25</v>
      </c>
    </row>
    <row r="6" spans="1:13" x14ac:dyDescent="0.25">
      <c r="A6" s="5">
        <v>5</v>
      </c>
      <c r="B6" s="5">
        <v>25</v>
      </c>
      <c r="C6" s="5" t="s">
        <v>6</v>
      </c>
      <c r="D6" s="6">
        <v>7</v>
      </c>
      <c r="E6" s="5" t="s">
        <v>9</v>
      </c>
      <c r="F6" s="7">
        <v>25</v>
      </c>
      <c r="H6" s="8"/>
      <c r="I6" s="8"/>
      <c r="J6" s="8"/>
      <c r="K6" s="8"/>
      <c r="L6" s="8"/>
      <c r="M6" s="8"/>
    </row>
    <row r="7" spans="1:13" x14ac:dyDescent="0.25">
      <c r="A7" s="5">
        <v>6</v>
      </c>
      <c r="B7" s="5">
        <v>21</v>
      </c>
      <c r="C7" s="5" t="s">
        <v>6</v>
      </c>
      <c r="D7" s="6">
        <v>7</v>
      </c>
      <c r="E7" s="5" t="s">
        <v>9</v>
      </c>
      <c r="F7" s="7">
        <v>23</v>
      </c>
    </row>
    <row r="8" spans="1:13" x14ac:dyDescent="0.25">
      <c r="A8" s="5">
        <v>7</v>
      </c>
      <c r="B8" s="5">
        <v>23</v>
      </c>
      <c r="C8" s="5" t="s">
        <v>6</v>
      </c>
      <c r="D8" s="6">
        <v>7</v>
      </c>
      <c r="E8" s="5" t="s">
        <v>9</v>
      </c>
      <c r="F8" s="7">
        <v>24</v>
      </c>
    </row>
    <row r="9" spans="1:13" x14ac:dyDescent="0.25">
      <c r="A9" s="5">
        <v>8</v>
      </c>
      <c r="B9" s="5">
        <v>30</v>
      </c>
      <c r="C9" s="5" t="s">
        <v>6</v>
      </c>
      <c r="D9" s="6">
        <v>8</v>
      </c>
      <c r="E9" s="5" t="s">
        <v>9</v>
      </c>
      <c r="F9" s="7">
        <v>26</v>
      </c>
      <c r="H9" s="8"/>
      <c r="I9" s="8"/>
    </row>
    <row r="10" spans="1:13" x14ac:dyDescent="0.25">
      <c r="A10" s="5">
        <v>9</v>
      </c>
      <c r="B10" s="5">
        <v>25</v>
      </c>
      <c r="C10" s="5" t="s">
        <v>6</v>
      </c>
      <c r="D10" s="6">
        <v>8</v>
      </c>
      <c r="E10" s="5" t="s">
        <v>7</v>
      </c>
      <c r="F10" s="7">
        <v>26</v>
      </c>
      <c r="H10" s="8"/>
      <c r="I10" s="8"/>
    </row>
    <row r="11" spans="1:13" x14ac:dyDescent="0.25">
      <c r="A11" s="5">
        <v>10</v>
      </c>
      <c r="B11" s="5">
        <v>21</v>
      </c>
      <c r="C11" s="5" t="s">
        <v>6</v>
      </c>
      <c r="D11" s="6">
        <v>9</v>
      </c>
      <c r="E11" s="5" t="s">
        <v>7</v>
      </c>
      <c r="F11" s="7">
        <v>24</v>
      </c>
    </row>
    <row r="12" spans="1:13" x14ac:dyDescent="0.25">
      <c r="A12" s="5">
        <v>11</v>
      </c>
      <c r="B12" s="5">
        <v>30</v>
      </c>
      <c r="C12" s="5" t="s">
        <v>8</v>
      </c>
      <c r="D12" s="9">
        <v>7</v>
      </c>
      <c r="E12" s="5" t="s">
        <v>7</v>
      </c>
      <c r="F12" s="7">
        <v>25</v>
      </c>
    </row>
    <row r="13" spans="1:13" x14ac:dyDescent="0.25">
      <c r="A13" s="5">
        <v>12</v>
      </c>
      <c r="B13" s="5">
        <v>25</v>
      </c>
      <c r="C13" s="5" t="s">
        <v>8</v>
      </c>
      <c r="D13" s="6">
        <v>7</v>
      </c>
      <c r="E13" s="5" t="s">
        <v>9</v>
      </c>
      <c r="F13" s="7">
        <v>24</v>
      </c>
    </row>
    <row r="14" spans="1:13" x14ac:dyDescent="0.25">
      <c r="A14" s="5">
        <v>13</v>
      </c>
      <c r="B14" s="5">
        <v>26</v>
      </c>
      <c r="C14" s="5" t="s">
        <v>8</v>
      </c>
      <c r="D14" s="9">
        <v>9</v>
      </c>
      <c r="E14" s="5" t="s">
        <v>7</v>
      </c>
      <c r="F14" s="7">
        <v>25</v>
      </c>
    </row>
    <row r="15" spans="1:13" x14ac:dyDescent="0.25">
      <c r="A15" s="5">
        <v>14</v>
      </c>
      <c r="B15" s="5">
        <v>29</v>
      </c>
      <c r="C15" s="5" t="s">
        <v>6</v>
      </c>
      <c r="D15" s="6">
        <v>7</v>
      </c>
      <c r="E15" s="5" t="s">
        <v>10</v>
      </c>
      <c r="F15" s="7">
        <v>27</v>
      </c>
    </row>
    <row r="16" spans="1:13" x14ac:dyDescent="0.25">
      <c r="A16" s="5">
        <v>15</v>
      </c>
      <c r="B16" s="5">
        <v>26</v>
      </c>
      <c r="C16" s="5" t="s">
        <v>6</v>
      </c>
      <c r="D16" s="6">
        <v>9</v>
      </c>
      <c r="E16" s="5" t="s">
        <v>7</v>
      </c>
      <c r="F16" s="7">
        <v>25</v>
      </c>
    </row>
    <row r="17" spans="1:6" x14ac:dyDescent="0.25">
      <c r="A17" s="5">
        <v>16</v>
      </c>
      <c r="B17" s="5">
        <v>29</v>
      </c>
      <c r="C17" s="5" t="s">
        <v>8</v>
      </c>
      <c r="D17" s="6">
        <v>10</v>
      </c>
      <c r="E17" s="5" t="s">
        <v>7</v>
      </c>
      <c r="F17" s="7">
        <v>25</v>
      </c>
    </row>
    <row r="18" spans="1:6" x14ac:dyDescent="0.25">
      <c r="A18" s="5">
        <v>17</v>
      </c>
      <c r="B18" s="5">
        <v>27</v>
      </c>
      <c r="C18" s="5" t="s">
        <v>8</v>
      </c>
      <c r="D18" s="6">
        <v>10</v>
      </c>
      <c r="E18" s="5" t="s">
        <v>9</v>
      </c>
      <c r="F18" s="7">
        <v>25</v>
      </c>
    </row>
    <row r="19" spans="1:6" x14ac:dyDescent="0.25">
      <c r="A19" s="5">
        <v>18</v>
      </c>
      <c r="B19" s="5">
        <v>23</v>
      </c>
      <c r="C19" s="5" t="s">
        <v>8</v>
      </c>
      <c r="D19" s="6">
        <v>9</v>
      </c>
      <c r="E19" s="5" t="s">
        <v>9</v>
      </c>
      <c r="F19" s="7">
        <v>25</v>
      </c>
    </row>
    <row r="20" spans="1:6" x14ac:dyDescent="0.25">
      <c r="A20" s="5">
        <v>19</v>
      </c>
      <c r="B20" s="5">
        <v>30</v>
      </c>
      <c r="C20" s="5" t="s">
        <v>6</v>
      </c>
      <c r="D20" s="9">
        <v>5</v>
      </c>
      <c r="E20" s="10" t="s">
        <v>7</v>
      </c>
      <c r="F20" s="7">
        <v>27</v>
      </c>
    </row>
    <row r="21" spans="1:6" x14ac:dyDescent="0.25">
      <c r="A21" s="5">
        <v>20</v>
      </c>
      <c r="B21" s="5">
        <v>22</v>
      </c>
      <c r="C21" s="5" t="s">
        <v>8</v>
      </c>
      <c r="D21" s="6">
        <v>11</v>
      </c>
      <c r="E21" s="5" t="s">
        <v>9</v>
      </c>
      <c r="F21" s="7">
        <v>24</v>
      </c>
    </row>
    <row r="22" spans="1:6" x14ac:dyDescent="0.25">
      <c r="A22" s="5">
        <v>21</v>
      </c>
      <c r="B22" s="5">
        <v>22</v>
      </c>
      <c r="C22" s="5" t="s">
        <v>8</v>
      </c>
      <c r="D22" s="6">
        <v>8</v>
      </c>
      <c r="E22" s="5" t="s">
        <v>10</v>
      </c>
      <c r="F22" s="7">
        <v>23</v>
      </c>
    </row>
    <row r="23" spans="1:6" x14ac:dyDescent="0.25">
      <c r="A23" s="5">
        <v>22</v>
      </c>
      <c r="B23" s="5">
        <v>26</v>
      </c>
      <c r="C23" s="5" t="s">
        <v>6</v>
      </c>
      <c r="D23" s="6">
        <v>7</v>
      </c>
      <c r="E23" s="5" t="s">
        <v>9</v>
      </c>
      <c r="F23" s="7">
        <v>26</v>
      </c>
    </row>
    <row r="24" spans="1:6" x14ac:dyDescent="0.25">
      <c r="A24" s="5">
        <v>23</v>
      </c>
      <c r="B24" s="5">
        <v>22</v>
      </c>
      <c r="C24" s="5" t="s">
        <v>6</v>
      </c>
      <c r="D24" s="6">
        <v>6</v>
      </c>
      <c r="E24" s="5" t="s">
        <v>10</v>
      </c>
      <c r="F24" s="7">
        <v>25</v>
      </c>
    </row>
    <row r="25" spans="1:6" x14ac:dyDescent="0.25">
      <c r="A25" s="5">
        <v>24</v>
      </c>
      <c r="B25" s="5">
        <v>20</v>
      </c>
      <c r="C25" s="5" t="s">
        <v>8</v>
      </c>
      <c r="D25" s="9">
        <v>10</v>
      </c>
      <c r="E25" s="5" t="s">
        <v>9</v>
      </c>
      <c r="F25" s="7">
        <v>23</v>
      </c>
    </row>
    <row r="26" spans="1:6" x14ac:dyDescent="0.25">
      <c r="A26" s="17">
        <v>25</v>
      </c>
      <c r="B26" s="17">
        <v>24</v>
      </c>
      <c r="C26" s="17" t="s">
        <v>6</v>
      </c>
      <c r="D26" s="18">
        <v>8</v>
      </c>
      <c r="E26" s="17" t="s">
        <v>7</v>
      </c>
      <c r="F26" s="19">
        <v>25</v>
      </c>
    </row>
    <row r="27" spans="1:6" x14ac:dyDescent="0.25">
      <c r="A27" s="11"/>
      <c r="B27" s="10"/>
      <c r="C27" s="10"/>
      <c r="D27" s="10"/>
      <c r="E27" s="10"/>
      <c r="F27" s="10"/>
    </row>
    <row r="28" spans="1:6" x14ac:dyDescent="0.25">
      <c r="B28" s="5"/>
      <c r="C28" s="5"/>
      <c r="D28" s="5"/>
      <c r="E28" s="5"/>
      <c r="F28" s="5"/>
    </row>
    <row r="29" spans="1:6" x14ac:dyDescent="0.25">
      <c r="A29" s="16" t="s">
        <v>11</v>
      </c>
      <c r="B29" s="15"/>
    </row>
    <row r="30" spans="1:6" x14ac:dyDescent="0.25">
      <c r="A30" s="14" t="s">
        <v>12</v>
      </c>
    </row>
    <row r="31" spans="1:6" x14ac:dyDescent="0.25">
      <c r="A31" s="14" t="s">
        <v>13</v>
      </c>
    </row>
    <row r="32" spans="1:6" x14ac:dyDescent="0.25">
      <c r="B32" s="11"/>
      <c r="C32" s="11"/>
      <c r="D32" s="11"/>
      <c r="E32" s="11"/>
    </row>
    <row r="33" spans="2:5" x14ac:dyDescent="0.25">
      <c r="B33" s="11"/>
      <c r="C33" s="11"/>
      <c r="D33" s="11"/>
      <c r="E33" s="11"/>
    </row>
    <row r="34" spans="2:5" x14ac:dyDescent="0.25">
      <c r="B34" s="13"/>
      <c r="C34" s="13"/>
      <c r="D34" s="13"/>
      <c r="E34" s="11"/>
    </row>
    <row r="35" spans="2:5" x14ac:dyDescent="0.25">
      <c r="B35" s="9"/>
      <c r="C35" s="9"/>
      <c r="D35" s="9"/>
      <c r="E35" s="11"/>
    </row>
    <row r="36" spans="2:5" x14ac:dyDescent="0.25">
      <c r="B36" s="9"/>
      <c r="C36" s="9"/>
      <c r="D36" s="9"/>
      <c r="E36" s="11"/>
    </row>
    <row r="37" spans="2:5" x14ac:dyDescent="0.25">
      <c r="B37" s="9"/>
      <c r="C37" s="9"/>
      <c r="D37" s="9"/>
      <c r="E37" s="11"/>
    </row>
    <row r="38" spans="2:5" x14ac:dyDescent="0.25">
      <c r="B38" s="9"/>
      <c r="C38" s="9"/>
      <c r="D38" s="9"/>
      <c r="E38" s="11"/>
    </row>
    <row r="39" spans="2:5" x14ac:dyDescent="0.25">
      <c r="B39" s="9"/>
      <c r="C39" s="9"/>
      <c r="D39" s="9"/>
      <c r="E39" s="11"/>
    </row>
    <row r="40" spans="2:5" x14ac:dyDescent="0.25">
      <c r="B40" s="9"/>
      <c r="C40" s="9"/>
      <c r="D40" s="9"/>
      <c r="E40" s="11"/>
    </row>
    <row r="41" spans="2:5" x14ac:dyDescent="0.25">
      <c r="B41" s="9"/>
      <c r="C41" s="9"/>
      <c r="D41" s="9"/>
      <c r="E41" s="11"/>
    </row>
    <row r="42" spans="2:5" x14ac:dyDescent="0.25">
      <c r="B42" s="9"/>
      <c r="C42" s="9"/>
      <c r="D42" s="9"/>
      <c r="E42" s="11"/>
    </row>
    <row r="43" spans="2:5" x14ac:dyDescent="0.25">
      <c r="B43" s="9"/>
      <c r="C43" s="9"/>
      <c r="D43" s="9"/>
      <c r="E43" s="11"/>
    </row>
    <row r="44" spans="2:5" x14ac:dyDescent="0.25">
      <c r="B44" s="9"/>
      <c r="C44" s="9"/>
      <c r="D44" s="9"/>
      <c r="E44" s="11"/>
    </row>
    <row r="45" spans="2:5" x14ac:dyDescent="0.25">
      <c r="B45" s="9"/>
      <c r="C45" s="9"/>
      <c r="D45" s="9"/>
      <c r="E45" s="1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pane ySplit="1" topLeftCell="A2" activePane="bottomLeft" state="frozen"/>
      <selection activeCell="J21" sqref="J21"/>
      <selection pane="bottomLeft" activeCell="G1" sqref="G1"/>
    </sheetView>
  </sheetViews>
  <sheetFormatPr defaultRowHeight="15" x14ac:dyDescent="0.25"/>
  <cols>
    <col min="1" max="1" width="6.42578125" style="12" bestFit="1" customWidth="1"/>
    <col min="2" max="2" width="4" customWidth="1"/>
    <col min="3" max="3" width="17.7109375" customWidth="1"/>
    <col min="6" max="6" width="17.28515625" customWidth="1"/>
  </cols>
  <sheetData>
    <row r="1" spans="1:10" ht="12.75" customHeight="1" thickBot="1" x14ac:dyDescent="0.3">
      <c r="A1" s="2" t="s">
        <v>3</v>
      </c>
      <c r="C1" s="20" t="s">
        <v>14</v>
      </c>
      <c r="G1" s="21"/>
      <c r="H1" s="21"/>
    </row>
    <row r="2" spans="1:10" x14ac:dyDescent="0.25">
      <c r="A2" s="6">
        <v>5</v>
      </c>
      <c r="C2" s="22" t="s">
        <v>3</v>
      </c>
      <c r="D2" s="22"/>
    </row>
    <row r="3" spans="1:10" ht="15.75" thickBot="1" x14ac:dyDescent="0.3">
      <c r="A3" s="6">
        <v>8</v>
      </c>
      <c r="C3" s="23"/>
      <c r="D3" s="23"/>
      <c r="F3" s="24" t="s">
        <v>15</v>
      </c>
      <c r="G3" s="25"/>
      <c r="H3" s="25"/>
    </row>
    <row r="4" spans="1:10" ht="16.5" thickBot="1" x14ac:dyDescent="0.35">
      <c r="A4" s="6">
        <v>8</v>
      </c>
      <c r="C4" s="23" t="s">
        <v>16</v>
      </c>
      <c r="D4" s="26">
        <v>7.96</v>
      </c>
      <c r="F4" s="27" t="s">
        <v>17</v>
      </c>
      <c r="G4" s="28">
        <f>D4</f>
        <v>7.96</v>
      </c>
      <c r="H4" s="29" t="s">
        <v>18</v>
      </c>
    </row>
    <row r="5" spans="1:10" ht="15.75" x14ac:dyDescent="0.3">
      <c r="A5" s="6">
        <v>9</v>
      </c>
      <c r="C5" s="23" t="s">
        <v>19</v>
      </c>
      <c r="D5" s="30">
        <v>0.30265491900843122</v>
      </c>
      <c r="F5" s="31" t="s">
        <v>20</v>
      </c>
      <c r="G5" s="32">
        <v>7.3</v>
      </c>
      <c r="H5" s="33" t="s">
        <v>21</v>
      </c>
      <c r="I5" s="34"/>
      <c r="J5" s="34"/>
    </row>
    <row r="6" spans="1:10" x14ac:dyDescent="0.25">
      <c r="A6" s="6">
        <v>7</v>
      </c>
      <c r="C6" s="23" t="s">
        <v>22</v>
      </c>
      <c r="D6" s="23">
        <v>8</v>
      </c>
      <c r="E6" s="8"/>
      <c r="F6" s="27" t="s">
        <v>23</v>
      </c>
      <c r="G6" s="35">
        <f>(G4-G5)/D5</f>
        <v>2.1807013815017959</v>
      </c>
      <c r="H6" s="29" t="s">
        <v>24</v>
      </c>
    </row>
    <row r="7" spans="1:10" x14ac:dyDescent="0.25">
      <c r="A7" s="6">
        <v>7</v>
      </c>
      <c r="C7" s="23" t="s">
        <v>25</v>
      </c>
      <c r="D7" s="23">
        <v>7</v>
      </c>
      <c r="F7" s="27" t="s">
        <v>26</v>
      </c>
      <c r="G7" s="27">
        <f>D16-1</f>
        <v>24</v>
      </c>
      <c r="H7" s="29" t="s">
        <v>27</v>
      </c>
    </row>
    <row r="8" spans="1:10" x14ac:dyDescent="0.25">
      <c r="A8" s="6">
        <v>7</v>
      </c>
      <c r="C8" s="23" t="s">
        <v>28</v>
      </c>
      <c r="D8" s="23">
        <v>1.513274595042156</v>
      </c>
      <c r="F8" s="27" t="s">
        <v>29</v>
      </c>
      <c r="G8" s="36">
        <f>_xlfn.T.DIST.RT(G6,G7)</f>
        <v>1.9619341832128673E-2</v>
      </c>
      <c r="H8" s="29" t="s">
        <v>30</v>
      </c>
    </row>
    <row r="9" spans="1:10" x14ac:dyDescent="0.25">
      <c r="A9" s="6">
        <v>8</v>
      </c>
      <c r="C9" s="23" t="s">
        <v>31</v>
      </c>
      <c r="D9" s="23">
        <v>2.2900000000000014</v>
      </c>
    </row>
    <row r="10" spans="1:10" x14ac:dyDescent="0.25">
      <c r="A10" s="6">
        <v>8</v>
      </c>
      <c r="C10" s="23" t="s">
        <v>32</v>
      </c>
      <c r="D10" s="23">
        <v>-0.1749604091117507</v>
      </c>
      <c r="F10" s="24" t="s">
        <v>33</v>
      </c>
      <c r="G10" s="25"/>
      <c r="H10" s="25"/>
    </row>
    <row r="11" spans="1:10" ht="15.75" x14ac:dyDescent="0.3">
      <c r="A11" s="6">
        <v>9</v>
      </c>
      <c r="C11" s="23" t="s">
        <v>34</v>
      </c>
      <c r="D11" s="23">
        <v>-8.3684451586015507E-2</v>
      </c>
      <c r="F11" s="27" t="s">
        <v>17</v>
      </c>
      <c r="G11" s="28">
        <f>D4</f>
        <v>7.96</v>
      </c>
      <c r="H11" s="29" t="s">
        <v>18</v>
      </c>
    </row>
    <row r="12" spans="1:10" ht="15.75" x14ac:dyDescent="0.3">
      <c r="A12" s="9">
        <v>7</v>
      </c>
      <c r="C12" s="23" t="s">
        <v>35</v>
      </c>
      <c r="D12" s="23">
        <v>6</v>
      </c>
      <c r="F12" s="31" t="s">
        <v>20</v>
      </c>
      <c r="G12" s="32">
        <v>8.4</v>
      </c>
      <c r="H12" s="33" t="s">
        <v>21</v>
      </c>
      <c r="I12" s="34"/>
      <c r="J12" s="34"/>
    </row>
    <row r="13" spans="1:10" x14ac:dyDescent="0.25">
      <c r="A13" s="6">
        <v>7</v>
      </c>
      <c r="C13" s="23" t="s">
        <v>36</v>
      </c>
      <c r="D13" s="23">
        <v>5</v>
      </c>
      <c r="F13" s="27" t="s">
        <v>23</v>
      </c>
      <c r="G13" s="35">
        <f>(G11-G12)/D5</f>
        <v>-1.4538009210011984</v>
      </c>
      <c r="H13" s="29" t="s">
        <v>37</v>
      </c>
    </row>
    <row r="14" spans="1:10" x14ac:dyDescent="0.25">
      <c r="A14" s="9">
        <v>9</v>
      </c>
      <c r="C14" s="23" t="s">
        <v>38</v>
      </c>
      <c r="D14" s="23">
        <v>11</v>
      </c>
      <c r="F14" s="27" t="s">
        <v>26</v>
      </c>
      <c r="G14" s="27">
        <f>D16-1</f>
        <v>24</v>
      </c>
      <c r="H14" s="29" t="s">
        <v>27</v>
      </c>
    </row>
    <row r="15" spans="1:10" x14ac:dyDescent="0.25">
      <c r="A15" s="6">
        <v>7</v>
      </c>
      <c r="C15" s="23" t="s">
        <v>39</v>
      </c>
      <c r="D15" s="23">
        <v>199</v>
      </c>
      <c r="F15" s="27" t="s">
        <v>40</v>
      </c>
      <c r="G15" s="36">
        <f>1-_xlfn.T.DIST.RT(G13,G14)</f>
        <v>7.9477195193157879E-2</v>
      </c>
      <c r="H15" s="29" t="s">
        <v>41</v>
      </c>
    </row>
    <row r="16" spans="1:10" ht="15.75" thickBot="1" x14ac:dyDescent="0.3">
      <c r="A16" s="6">
        <v>9</v>
      </c>
      <c r="C16" s="37" t="s">
        <v>42</v>
      </c>
      <c r="D16" s="38">
        <v>25</v>
      </c>
    </row>
    <row r="17" spans="1:10" x14ac:dyDescent="0.25">
      <c r="A17" s="6">
        <v>10</v>
      </c>
    </row>
    <row r="18" spans="1:10" x14ac:dyDescent="0.25">
      <c r="A18" s="6">
        <v>10</v>
      </c>
      <c r="F18" s="24" t="s">
        <v>43</v>
      </c>
      <c r="G18" s="25"/>
      <c r="H18" s="25"/>
    </row>
    <row r="19" spans="1:10" ht="15.75" x14ac:dyDescent="0.3">
      <c r="A19" s="6">
        <v>9</v>
      </c>
      <c r="F19" s="27" t="s">
        <v>17</v>
      </c>
      <c r="G19" s="28">
        <f>D4</f>
        <v>7.96</v>
      </c>
      <c r="H19" s="29" t="s">
        <v>18</v>
      </c>
    </row>
    <row r="20" spans="1:10" ht="15.75" x14ac:dyDescent="0.3">
      <c r="A20" s="9">
        <v>5</v>
      </c>
      <c r="F20" s="31" t="s">
        <v>20</v>
      </c>
      <c r="G20" s="32">
        <v>7.3</v>
      </c>
      <c r="H20" s="33" t="s">
        <v>21</v>
      </c>
      <c r="I20" s="34"/>
      <c r="J20" s="34"/>
    </row>
    <row r="21" spans="1:10" x14ac:dyDescent="0.25">
      <c r="A21" s="6">
        <v>11</v>
      </c>
      <c r="F21" s="27" t="s">
        <v>23</v>
      </c>
      <c r="G21" s="35">
        <f>(G19-G20)/D5</f>
        <v>2.1807013815017959</v>
      </c>
      <c r="H21" s="29" t="s">
        <v>44</v>
      </c>
    </row>
    <row r="22" spans="1:10" x14ac:dyDescent="0.25">
      <c r="A22" s="6">
        <v>8</v>
      </c>
      <c r="F22" s="27" t="s">
        <v>26</v>
      </c>
      <c r="G22" s="27">
        <f>D16-1</f>
        <v>24</v>
      </c>
      <c r="H22" s="29" t="s">
        <v>27</v>
      </c>
    </row>
    <row r="23" spans="1:10" x14ac:dyDescent="0.25">
      <c r="A23" s="6">
        <v>7</v>
      </c>
      <c r="F23" s="27" t="s">
        <v>45</v>
      </c>
      <c r="G23" s="36">
        <f>_xlfn.T.DIST.2T(G21,G22)</f>
        <v>3.9238683664257347E-2</v>
      </c>
      <c r="H23" s="29" t="s">
        <v>46</v>
      </c>
    </row>
    <row r="24" spans="1:10" x14ac:dyDescent="0.25">
      <c r="A24" s="6">
        <v>6</v>
      </c>
      <c r="E24" s="39"/>
    </row>
    <row r="25" spans="1:10" x14ac:dyDescent="0.25">
      <c r="A25" s="9">
        <v>10</v>
      </c>
    </row>
    <row r="26" spans="1:10" x14ac:dyDescent="0.25">
      <c r="A26" s="9">
        <v>8</v>
      </c>
    </row>
    <row r="27" spans="1:10" x14ac:dyDescent="0.25">
      <c r="A27" s="10"/>
    </row>
    <row r="28" spans="1:10" x14ac:dyDescent="0.25">
      <c r="A28" s="5"/>
    </row>
    <row r="32" spans="1:10" x14ac:dyDescent="0.25">
      <c r="A32" s="11"/>
    </row>
    <row r="33" spans="1:1" x14ac:dyDescent="0.25">
      <c r="A33" s="11"/>
    </row>
    <row r="34" spans="1:1" x14ac:dyDescent="0.25">
      <c r="A34" s="13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E1" sqref="E1"/>
    </sheetView>
  </sheetViews>
  <sheetFormatPr defaultRowHeight="15" x14ac:dyDescent="0.25"/>
  <cols>
    <col min="1" max="1" width="14.140625" bestFit="1" customWidth="1"/>
  </cols>
  <sheetData>
    <row r="1" spans="1:10" x14ac:dyDescent="0.25">
      <c r="A1" s="46" t="s">
        <v>57</v>
      </c>
      <c r="B1" s="47">
        <v>920</v>
      </c>
      <c r="C1" t="s">
        <v>54</v>
      </c>
      <c r="F1" s="34" t="s">
        <v>56</v>
      </c>
      <c r="G1" s="34"/>
      <c r="H1" s="34"/>
      <c r="I1" s="34"/>
      <c r="J1" s="34"/>
    </row>
    <row r="2" spans="1:10" x14ac:dyDescent="0.25">
      <c r="A2" s="46" t="s">
        <v>55</v>
      </c>
      <c r="B2" s="47">
        <v>0.42</v>
      </c>
      <c r="C2" t="s">
        <v>54</v>
      </c>
    </row>
    <row r="3" spans="1:10" x14ac:dyDescent="0.25">
      <c r="A3" s="46" t="s">
        <v>53</v>
      </c>
      <c r="B3" s="45">
        <f>SQRT((B2*(1-B2))/B1)</f>
        <v>1.6272142105317671E-2</v>
      </c>
      <c r="C3" s="44" t="s">
        <v>52</v>
      </c>
    </row>
    <row r="4" spans="1:10" x14ac:dyDescent="0.25">
      <c r="A4" s="46" t="s">
        <v>51</v>
      </c>
      <c r="B4" s="45">
        <f>_xlfn.NORM.S.INV(0.975)</f>
        <v>1.9599639845400536</v>
      </c>
      <c r="C4" s="44" t="s">
        <v>50</v>
      </c>
    </row>
    <row r="5" spans="1:10" x14ac:dyDescent="0.25">
      <c r="A5" s="43" t="s">
        <v>49</v>
      </c>
      <c r="B5" s="42">
        <f>B4*B3</f>
        <v>3.1892812477740402E-2</v>
      </c>
      <c r="C5" s="41" t="s">
        <v>48</v>
      </c>
    </row>
    <row r="6" spans="1:10" x14ac:dyDescent="0.25">
      <c r="C6" s="40"/>
    </row>
    <row r="7" spans="1:10" x14ac:dyDescent="0.25">
      <c r="A7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1" sqref="E1"/>
    </sheetView>
  </sheetViews>
  <sheetFormatPr defaultRowHeight="15" x14ac:dyDescent="0.25"/>
  <cols>
    <col min="1" max="1" width="17.28515625" customWidth="1"/>
    <col min="5" max="5" width="10.5703125" customWidth="1"/>
  </cols>
  <sheetData>
    <row r="1" spans="1:11" x14ac:dyDescent="0.25">
      <c r="A1" s="46" t="s">
        <v>57</v>
      </c>
      <c r="B1" s="47">
        <v>980</v>
      </c>
      <c r="C1" t="s">
        <v>54</v>
      </c>
      <c r="F1" s="34" t="s">
        <v>58</v>
      </c>
      <c r="G1" s="34"/>
      <c r="H1" s="34"/>
      <c r="I1" s="34"/>
      <c r="J1" s="34"/>
      <c r="K1" s="34"/>
    </row>
    <row r="2" spans="1:11" ht="18" x14ac:dyDescent="0.35">
      <c r="A2" s="46" t="s">
        <v>59</v>
      </c>
      <c r="B2" s="47">
        <v>0.5</v>
      </c>
      <c r="C2" t="s">
        <v>54</v>
      </c>
    </row>
    <row r="3" spans="1:11" ht="18" x14ac:dyDescent="0.35">
      <c r="A3" s="46" t="s">
        <v>60</v>
      </c>
      <c r="B3" s="47">
        <v>0.53</v>
      </c>
      <c r="C3" t="s">
        <v>54</v>
      </c>
    </row>
    <row r="4" spans="1:11" ht="18" x14ac:dyDescent="0.35">
      <c r="A4" s="46" t="s">
        <v>61</v>
      </c>
      <c r="B4" s="45">
        <f>SQRT((B2*(1-B2))/B1)</f>
        <v>1.5971914124998498E-2</v>
      </c>
      <c r="C4" s="44" t="s">
        <v>62</v>
      </c>
    </row>
    <row r="5" spans="1:11" ht="18" x14ac:dyDescent="0.35">
      <c r="A5" s="43" t="s">
        <v>63</v>
      </c>
      <c r="B5" s="42">
        <f>_xlfn.NORM.DIST(B2,B3,B4,1)</f>
        <v>3.0170266457823142E-2</v>
      </c>
      <c r="C5" s="41" t="s">
        <v>64</v>
      </c>
    </row>
    <row r="6" spans="1:11" x14ac:dyDescent="0.25">
      <c r="C6" s="40"/>
    </row>
    <row r="7" spans="1:11" x14ac:dyDescent="0.25">
      <c r="A7" t="s">
        <v>47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1" sqref="D1"/>
    </sheetView>
  </sheetViews>
  <sheetFormatPr defaultRowHeight="15" x14ac:dyDescent="0.25"/>
  <cols>
    <col min="1" max="1" width="23.85546875" customWidth="1"/>
  </cols>
  <sheetData>
    <row r="1" spans="1:3" ht="15" customHeight="1" x14ac:dyDescent="0.35">
      <c r="A1" s="46" t="s">
        <v>65</v>
      </c>
      <c r="B1" s="46">
        <v>0.46100000000000002</v>
      </c>
    </row>
    <row r="2" spans="1:3" ht="15" customHeight="1" thickBot="1" x14ac:dyDescent="0.4">
      <c r="A2" s="48" t="s">
        <v>66</v>
      </c>
      <c r="B2" s="48">
        <v>580</v>
      </c>
    </row>
    <row r="3" spans="1:3" ht="15" customHeight="1" thickTop="1" x14ac:dyDescent="0.35">
      <c r="A3" s="49" t="s">
        <v>67</v>
      </c>
      <c r="B3" s="49">
        <v>0.52600000000000002</v>
      </c>
    </row>
    <row r="4" spans="1:3" ht="15" customHeight="1" thickBot="1" x14ac:dyDescent="0.4">
      <c r="A4" s="48" t="s">
        <v>68</v>
      </c>
      <c r="B4" s="48">
        <v>600</v>
      </c>
    </row>
    <row r="5" spans="1:3" ht="15" customHeight="1" thickTop="1" x14ac:dyDescent="0.35">
      <c r="A5" s="50" t="s">
        <v>69</v>
      </c>
      <c r="B5" s="51">
        <f>SQRT(((B1*(1-B1))/B2)+((B3*(1-B3))/B4))</f>
        <v>2.9050853153832112E-2</v>
      </c>
      <c r="C5" s="44" t="s">
        <v>70</v>
      </c>
    </row>
    <row r="6" spans="1:3" ht="15" customHeight="1" x14ac:dyDescent="0.25">
      <c r="A6" s="52" t="s">
        <v>51</v>
      </c>
      <c r="B6" s="53">
        <f>_xlfn.NORM.S.INV(0.975)</f>
        <v>1.9599639845400536</v>
      </c>
      <c r="C6" s="44" t="s">
        <v>50</v>
      </c>
    </row>
    <row r="7" spans="1:3" ht="15" customHeight="1" x14ac:dyDescent="0.25">
      <c r="A7" s="52" t="s">
        <v>71</v>
      </c>
      <c r="B7" s="54">
        <f>B6*B5</f>
        <v>5.6938625901672771E-2</v>
      </c>
      <c r="C7" s="44" t="s">
        <v>72</v>
      </c>
    </row>
    <row r="8" spans="1:3" ht="15" customHeight="1" x14ac:dyDescent="0.25"/>
    <row r="9" spans="1:3" ht="15" customHeight="1" x14ac:dyDescent="0.35">
      <c r="A9" s="46" t="s">
        <v>73</v>
      </c>
      <c r="B9" s="46">
        <f>B3-B1</f>
        <v>6.5000000000000002E-2</v>
      </c>
      <c r="C9" s="55" t="s">
        <v>74</v>
      </c>
    </row>
    <row r="10" spans="1:3" ht="15" customHeight="1" x14ac:dyDescent="0.25">
      <c r="A10" s="46" t="s">
        <v>75</v>
      </c>
      <c r="B10" s="56">
        <f>B9+B7</f>
        <v>0.12193862590167277</v>
      </c>
      <c r="C10" s="55" t="s">
        <v>76</v>
      </c>
    </row>
    <row r="11" spans="1:3" ht="15" customHeight="1" x14ac:dyDescent="0.25">
      <c r="A11" s="46" t="s">
        <v>77</v>
      </c>
      <c r="B11" s="56">
        <f>B9-B7</f>
        <v>8.0613740983272314E-3</v>
      </c>
      <c r="C11" s="44" t="s">
        <v>78</v>
      </c>
    </row>
    <row r="12" spans="1:3" ht="15" customHeight="1" x14ac:dyDescent="0.25"/>
    <row r="13" spans="1:3" ht="1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SURVEY DATA</vt:lpstr>
      <vt:lpstr>Template #1 (Section 3.2)</vt:lpstr>
      <vt:lpstr>Template #2 (Section 4.2)</vt:lpstr>
      <vt:lpstr>Template #3 (Section 4.3)</vt:lpstr>
      <vt:lpstr>Template #4 (Section 4.4)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Vejrup-Hansen</dc:creator>
  <cp:lastModifiedBy>Poul Kragh Jensen</cp:lastModifiedBy>
  <dcterms:created xsi:type="dcterms:W3CDTF">2013-02-21T13:16:25Z</dcterms:created>
  <dcterms:modified xsi:type="dcterms:W3CDTF">2013-08-09T11:31:02Z</dcterms:modified>
</cp:coreProperties>
</file>