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bm\Statistik for ikke-statistikere\Færdigt materiale til web\Nyt materiale til hjemmeside\"/>
    </mc:Choice>
  </mc:AlternateContent>
  <bookViews>
    <workbookView xWindow="0" yWindow="0" windowWidth="28800" windowHeight="12300" activeTab="1"/>
  </bookViews>
  <sheets>
    <sheet name="USIKKERH" sheetId="1" r:id="rId1"/>
    <sheet name="Vejledning" sheetId="2" r:id="rId2"/>
  </sheets>
  <calcPr calcId="162913"/>
</workbook>
</file>

<file path=xl/calcChain.xml><?xml version="1.0" encoding="utf-8"?>
<calcChain xmlns="http://schemas.openxmlformats.org/spreadsheetml/2006/main">
  <c r="F25" i="1" l="1"/>
  <c r="D27" i="1"/>
  <c r="F27" i="1"/>
  <c r="D33" i="1"/>
  <c r="F33" i="1"/>
  <c r="B42" i="1"/>
  <c r="C42" i="1"/>
  <c r="B43" i="1"/>
  <c r="B46" i="1" s="1"/>
  <c r="C43" i="1"/>
  <c r="C46" i="1" s="1"/>
  <c r="B44" i="1"/>
  <c r="B50" i="1"/>
  <c r="B29" i="1" s="1"/>
  <c r="B31" i="1" s="1"/>
  <c r="B35" i="1" l="1"/>
  <c r="B47" i="1"/>
  <c r="B48" i="1" s="1"/>
  <c r="F35" i="1"/>
  <c r="F36" i="1" s="1"/>
  <c r="F29" i="1"/>
  <c r="F31" i="1" s="1"/>
  <c r="D35" i="1"/>
  <c r="D36" i="1" s="1"/>
  <c r="C29" i="1"/>
  <c r="C31" i="1" s="1"/>
  <c r="D29" i="1"/>
  <c r="D31" i="1" s="1"/>
  <c r="C35" i="1"/>
  <c r="C36" i="1" s="1"/>
  <c r="C44" i="1"/>
  <c r="C47" i="1" s="1"/>
  <c r="C48" i="1" s="1"/>
  <c r="B30" i="1"/>
  <c r="D37" i="1"/>
  <c r="E33" i="1"/>
  <c r="F30" i="1" l="1"/>
  <c r="F37" i="1"/>
  <c r="D30" i="1"/>
  <c r="E27" i="1"/>
  <c r="B37" i="1"/>
  <c r="B36" i="1"/>
  <c r="C30" i="1"/>
  <c r="C37" i="1"/>
</calcChain>
</file>

<file path=xl/sharedStrings.xml><?xml version="1.0" encoding="utf-8"?>
<sst xmlns="http://schemas.openxmlformats.org/spreadsheetml/2006/main" count="39" uniqueCount="35">
  <si>
    <t>Beregning af usikkerhed på observerede hyppigheder i stikprøver.</t>
  </si>
  <si>
    <t xml:space="preserve">Nedenstående regneark  kan beregne usikkerhed på 1 eller 2 observerede </t>
  </si>
  <si>
    <t>hyppigheder (målt i procent) fra 1 eller 2 stikprøver.</t>
  </si>
  <si>
    <t>Der kan anvendes et signifikansniveau på 1, 5 eller 10 procent.</t>
  </si>
  <si>
    <t xml:space="preserve">I kolonnen "1 vs. 2" vises forskellen mellem stikprøve 1 og 2. </t>
  </si>
  <si>
    <t>I kolonnen "Sign.?" vises, om denne forskel er statistisk signifikant.</t>
  </si>
  <si>
    <t xml:space="preserve">Hvis den ikke er det, kan den kombinerede værdi for de to stikprøver </t>
  </si>
  <si>
    <t>anvendes, den kan aflæses i kolonnen "1 og 2".</t>
  </si>
  <si>
    <t>Under "Pct. 1 vs. Pct. 2" sammenlignes to procenter fra samme stikprøve.</t>
  </si>
  <si>
    <t>Kun den del af stikprøven, der falder indenfor de to grupper, anvendes.</t>
  </si>
  <si>
    <t>Dette giver to procenter i den "effektive stikprøve", der sammenlignes.</t>
  </si>
  <si>
    <t>Under "Forskel signifikant" står, om forskellen er statistisk signifikant.</t>
  </si>
  <si>
    <t>NB : Der må kun indtastes  efter *** felterne !!!</t>
  </si>
  <si>
    <t xml:space="preserve">     Og kun i kolonnerne hørende til stikprøve 1 og 2</t>
  </si>
  <si>
    <t>*** Signifikansniveau  i %</t>
  </si>
  <si>
    <t>(1, 5 eller 10 procent)</t>
  </si>
  <si>
    <t>Stikprøve nr. :</t>
  </si>
  <si>
    <t>1 vs. 2</t>
  </si>
  <si>
    <t xml:space="preserve"> Sign.?</t>
  </si>
  <si>
    <t>1 og 2</t>
  </si>
  <si>
    <t>*** Stikprøvestørrelse</t>
  </si>
  <si>
    <t>*** Procent 1</t>
  </si>
  <si>
    <t>Statistisk usikkerhed</t>
  </si>
  <si>
    <t>Nedre grænse</t>
  </si>
  <si>
    <t>Øvre grænse</t>
  </si>
  <si>
    <t>*** Procent 2</t>
  </si>
  <si>
    <t>Pct. 1 vs. Pct. 2 :</t>
  </si>
  <si>
    <t>Effektiv stikprøve :</t>
  </si>
  <si>
    <t>Pct. 1 andel heraf (%)</t>
  </si>
  <si>
    <t>Pct. 2 andel heraf (%)</t>
  </si>
  <si>
    <t>Afstand til 50%</t>
  </si>
  <si>
    <t>Forskel signifikant :</t>
  </si>
  <si>
    <t>Multiplikatons-faktor</t>
  </si>
  <si>
    <t>Birger Madsen</t>
  </si>
  <si>
    <t xml:space="preserve">Se udførlig vejledning på næste faneblad.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</si>
</sst>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0"/>
      <name val="Courie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2" fontId="0" fillId="0" borderId="0"/>
  </cellStyleXfs>
  <cellXfs count="18">
    <xf numFmtId="2" fontId="0" fillId="0" borderId="0" xfId="0"/>
    <xf numFmtId="2" fontId="2" fillId="0" borderId="0" xfId="0" applyFont="1"/>
    <xf numFmtId="2" fontId="3" fillId="0" borderId="0" xfId="0" applyFont="1"/>
    <xf numFmtId="2" fontId="2" fillId="0" borderId="0" xfId="0" applyFont="1" applyAlignment="1" applyProtection="1">
      <alignment horizontal="left"/>
    </xf>
    <xf numFmtId="1" fontId="3" fillId="0" borderId="0" xfId="0" applyNumberFormat="1" applyFont="1" applyProtection="1"/>
    <xf numFmtId="2" fontId="2" fillId="0" borderId="0" xfId="0" applyFont="1" applyAlignment="1" applyProtection="1">
      <alignment horizontal="right"/>
    </xf>
    <xf numFmtId="2" fontId="1" fillId="0" borderId="0" xfId="0" applyFont="1" applyAlignment="1" applyProtection="1">
      <alignment horizontal="left"/>
    </xf>
    <xf numFmtId="1" fontId="1" fillId="0" borderId="0" xfId="0" applyNumberFormat="1" applyFont="1" applyProtection="1"/>
    <xf numFmtId="2" fontId="1" fillId="0" borderId="0" xfId="0" applyFont="1" applyAlignment="1" applyProtection="1">
      <alignment horizontal="right"/>
    </xf>
    <xf numFmtId="1" fontId="2" fillId="0" borderId="0" xfId="0" applyNumberFormat="1" applyFont="1" applyProtection="1"/>
    <xf numFmtId="2" fontId="2" fillId="0" borderId="0" xfId="0" applyFont="1" applyProtection="1"/>
    <xf numFmtId="164" fontId="2" fillId="0" borderId="0" xfId="0" applyNumberFormat="1" applyFont="1" applyProtection="1"/>
    <xf numFmtId="2" fontId="4" fillId="0" borderId="0" xfId="0" applyFont="1"/>
    <xf numFmtId="2" fontId="6" fillId="0" borderId="0" xfId="0" applyFont="1" applyAlignment="1">
      <alignment horizontal="left" indent="4"/>
    </xf>
    <xf numFmtId="2" fontId="5" fillId="0" borderId="0" xfId="0" applyFont="1" applyAlignment="1">
      <alignment horizontal="left" indent="4"/>
    </xf>
    <xf numFmtId="2" fontId="5" fillId="0" borderId="0" xfId="0" applyFont="1" applyAlignment="1">
      <alignment horizontal="left" indent="8"/>
    </xf>
    <xf numFmtId="2" fontId="7" fillId="0" borderId="0" xfId="0" applyFont="1" applyAlignment="1">
      <alignment horizontal="left" indent="4"/>
    </xf>
    <xf numFmtId="2" fontId="3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209548</xdr:colOff>
      <xdr:row>1</xdr:row>
      <xdr:rowOff>0</xdr:rowOff>
    </xdr:from>
    <xdr:to>
      <xdr:col>9</xdr:col>
      <xdr:colOff>285749</xdr:colOff>
      <xdr:row>60</xdr:row>
      <xdr:rowOff>9526</xdr:rowOff>
    </xdr:to>
    <xdr:sp macro="" textlink="">
      <xdr:nvSpPr>
        <xdr:cNvPr id="2" name="Tekstboks 1"/>
        <xdr:cNvSpPr txBox="1"/>
      </xdr:nvSpPr>
      <xdr:spPr>
        <a:xfrm>
          <a:off x="209548" y="200025"/>
          <a:ext cx="6248401" cy="114776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hangingPunct="0"/>
          <a:r>
            <a:rPr lang="da-DK" sz="10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Vejledning til regneark: Usikkerhed i stikprøver</a:t>
          </a:r>
          <a:endParaRPr lang="da-DK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Vedlagte regneark kan anvendes til beregning af usikkerhed på observerede hyppigheder i stikprøver indenfor tre vigtige situationer :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1)</a:t>
          </a:r>
          <a:r>
            <a:rPr lang="da-DK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Beregning af usikkerhed på én observeret hyppighed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2)</a:t>
          </a:r>
          <a:r>
            <a:rPr lang="da-DK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Sammenligning af to hyppigheder fra samme stikprøve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3)</a:t>
          </a:r>
          <a:r>
            <a:rPr lang="da-DK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Sammenligning af en hyppighed i to forskellige stikprøver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alle tre situationer kan man vælge signifikansniveau: 1, 5 eller 10 procent. Standard er 5 procent.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Brugeren kan (udover signifikansniveauet) indtaste stik­prøvestørrelsen for 1 eller 2 stikprøver samt 1 eller 2 observerede hyppigheder (i procent), anført som hhv. "Procent 1" og "Procent 2".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Regnearket er forudfyldt med fiktive tal i de celler, der kan udfyldes af brugeren.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NB: I nedenstående eksempler anvendes et signifikansniveau på 5 procent.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Eks. 1: Beregning af usikkerhed på én observeret hyppighed</a:t>
          </a:r>
          <a:endParaRPr lang="da-DK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da-DK" sz="10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a-DK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35% af 800 respondenter angav et bestemt svar. Hvor stor er den statistiske usikkerhed på dette tal?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Indtast stikprøvestørrelsen 800 for stikprøve nr. 1 og procenten 35,00 for procent 1. 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 5 procent signifikansniveau aflæses umiddelbart: Den statistiske usikkerhed på de 35% er 3,31%, dette giver en nedre grænse på 31,69% og en øvre grænse på 38,31%.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Eks. 2: Sammenligning af to hyppigheder fra samme stik­prøve.</a:t>
          </a:r>
          <a:endParaRPr lang="da-DK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Fra en stikprøve på 200 respondenter angav 36% at foretrække produkt A, men 29% angav at foretrække produkt B. Er denne forskel statistisk signifikant?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Indtast stikprøvestørrelsen 200 for stikprøve nr. 1 samt procenterne 36,00 og 29,00 for hhv. procent 1 og procent 2.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 aflæser da, at den "effektive stikprøve" er 130 (dvs. respondenter, der angav præference for produkt A eller B). Endvidere aflæser man andelen for procent 1 til 55,38% (dvs. af de 130 respondenter foretrækker 55,38% produkt A), men den tilsvarende andel for procent 2 (svarende til produkt B) er 44,62%.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interessante er, om disse procenter statistisk signifikant afviger fra 50%, hvilket betyder, at der er forskel på præferencen mellem de to produkter.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 aflæser, at afstanden til 50% (fra enten procent 1 eller procent 2 i den effektive stikprøve) er 5,38%. Den statistiske usikkerhed på procenterne aflæses imidlertid til 8,55%. Derfor er forskellen mellem procenterne ikke signifikant, hvilket også kan aflæses.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Eks. 3: Sammenligning af to hyppigheder fra to stikprøver</a:t>
          </a:r>
          <a:endParaRPr lang="da-DK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Eksempel 3A</a:t>
          </a:r>
          <a:endParaRPr lang="da-DK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en stikprøve med 800 respondenter har 30% svaret "JA" til et givet spørgsmål. I en anden stikprøve med 600 respondenter har 50% svaret "JA" til samme spørgsmål. Er denne forskel signifikant?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Stikprøvestørrelserne 800 og 600 indtastes under stikprøve nr. 1 henholdsvis 2. De tilsvarende procenter 30,00 og 50,00 indtastes ud for "Procent 1". 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kolonnen "1 vs. 2" aflæses forskellen mellem procent 1 for stikprøve 1 og stikprøve 2, den er her -20,00 procent. Umiddelbart herunder kan den statistiske usikkerhed på denne forskel aflæses til 5.15 procent. Den nedre og øvre grænse for denne forskel aflæses til -25,15 hhv. -14,85. Da dette interval ikke indeholder 0, er forskellen mellem de to stikprøver signifi­kant, hvilket også kan aflæses. 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Eksempel 3B</a:t>
          </a:r>
          <a:endParaRPr lang="da-DK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Som ovenfor, men hyppigheden i stikprøve nr. 1 er nu 45 procent (i stedet for de 30). Vi får nu en forskel mellem procent 1 for de to stikprøver på -5,00 procent. Usikkerheden på denne forskel er stadig 5,28 procent, nedre og øvre grænse bliver nu -10,28 hhv. 0,28 procent. Da dette interval indeholder 0, bliver forskellen ikke signifi­kant. 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hangingPunct="0"/>
          <a:r>
            <a:rPr lang="da-DK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har derfor mening at betragte den kombinerede stikprøve, jf. kolonnen "1 og 2". Den har en stikprøvestørrelse på 1400 respondenter. Den kombinerede hyppighed for svaret "JA" i de to stikprøver kan aflæses som 47,14 procent. Denne størrelse har en usikkerhed på 2,61 procent, hvilket giver nedre grænse 44,53% og øvre grænse 49,76%.</a:t>
          </a:r>
        </a:p>
        <a:p>
          <a:endParaRPr lang="da-DK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showGridLines="0" topLeftCell="A24" zoomScale="130" workbookViewId="0">
      <selection activeCell="A18" sqref="A18"/>
    </sheetView>
  </sheetViews>
  <sheetFormatPr defaultRowHeight="12.75" x14ac:dyDescent="0.2"/>
  <cols>
    <col min="1" max="1" width="22.625" style="1" customWidth="1"/>
    <col min="2" max="2" width="9.625" style="1" customWidth="1"/>
    <col min="3" max="3" width="10.75" style="1" customWidth="1"/>
    <col min="4" max="4" width="10.5" style="1" customWidth="1"/>
    <col min="5" max="5" width="9.375" style="1" customWidth="1"/>
    <col min="6" max="16384" width="9" style="1"/>
  </cols>
  <sheetData>
    <row r="1" spans="1:1" ht="15.75" x14ac:dyDescent="0.25">
      <c r="A1" s="12" t="s">
        <v>0</v>
      </c>
    </row>
    <row r="2" spans="1:1" ht="15.75" x14ac:dyDescent="0.25">
      <c r="A2" s="12"/>
    </row>
    <row r="3" spans="1:1" x14ac:dyDescent="0.2">
      <c r="A3" s="1" t="s">
        <v>34</v>
      </c>
    </row>
    <row r="4" spans="1:1" x14ac:dyDescent="0.2">
      <c r="A4" s="1" t="s">
        <v>1</v>
      </c>
    </row>
    <row r="5" spans="1:1" x14ac:dyDescent="0.2">
      <c r="A5" s="1" t="s">
        <v>2</v>
      </c>
    </row>
    <row r="6" spans="1:1" x14ac:dyDescent="0.2">
      <c r="A6" s="1" t="s">
        <v>3</v>
      </c>
    </row>
    <row r="8" spans="1:1" x14ac:dyDescent="0.2">
      <c r="A8" s="1" t="s">
        <v>4</v>
      </c>
    </row>
    <row r="9" spans="1:1" x14ac:dyDescent="0.2">
      <c r="A9" s="1" t="s">
        <v>5</v>
      </c>
    </row>
    <row r="10" spans="1:1" x14ac:dyDescent="0.2">
      <c r="A10" s="1" t="s">
        <v>6</v>
      </c>
    </row>
    <row r="11" spans="1:1" x14ac:dyDescent="0.2">
      <c r="A11" s="1" t="s">
        <v>7</v>
      </c>
    </row>
    <row r="13" spans="1:1" x14ac:dyDescent="0.2">
      <c r="A13" s="1" t="s">
        <v>8</v>
      </c>
    </row>
    <row r="14" spans="1:1" x14ac:dyDescent="0.2">
      <c r="A14" s="1" t="s">
        <v>9</v>
      </c>
    </row>
    <row r="15" spans="1:1" x14ac:dyDescent="0.2">
      <c r="A15" s="1" t="s">
        <v>10</v>
      </c>
    </row>
    <row r="16" spans="1:1" x14ac:dyDescent="0.2">
      <c r="A16" s="1" t="s">
        <v>11</v>
      </c>
    </row>
    <row r="18" spans="1:6" x14ac:dyDescent="0.2">
      <c r="A18" s="2" t="s">
        <v>12</v>
      </c>
      <c r="B18" s="2"/>
      <c r="C18" s="2"/>
      <c r="D18" s="2"/>
      <c r="E18" s="2"/>
    </row>
    <row r="19" spans="1:6" x14ac:dyDescent="0.2">
      <c r="A19" s="2" t="s">
        <v>13</v>
      </c>
    </row>
    <row r="20" spans="1:6" x14ac:dyDescent="0.2">
      <c r="A20" s="2"/>
    </row>
    <row r="21" spans="1:6" s="2" customFormat="1" x14ac:dyDescent="0.2">
      <c r="A21" s="3" t="s">
        <v>14</v>
      </c>
      <c r="B21" s="4">
        <v>5</v>
      </c>
      <c r="C21" s="1"/>
      <c r="D21" s="5" t="s">
        <v>15</v>
      </c>
    </row>
    <row r="22" spans="1:6" s="2" customFormat="1" x14ac:dyDescent="0.2"/>
    <row r="23" spans="1:6" s="2" customFormat="1" x14ac:dyDescent="0.2">
      <c r="A23" s="6" t="s">
        <v>16</v>
      </c>
      <c r="B23" s="7">
        <v>1</v>
      </c>
      <c r="C23" s="7">
        <v>2</v>
      </c>
      <c r="D23" s="8" t="s">
        <v>17</v>
      </c>
      <c r="E23" s="8" t="s">
        <v>18</v>
      </c>
      <c r="F23" s="8" t="s">
        <v>19</v>
      </c>
    </row>
    <row r="25" spans="1:6" x14ac:dyDescent="0.2">
      <c r="A25" s="3" t="s">
        <v>20</v>
      </c>
      <c r="B25" s="4">
        <v>100</v>
      </c>
      <c r="C25" s="4">
        <v>50</v>
      </c>
      <c r="F25" s="9">
        <f>SUM(B25:C25)</f>
        <v>150</v>
      </c>
    </row>
    <row r="26" spans="1:6" x14ac:dyDescent="0.2">
      <c r="B26" s="2"/>
      <c r="C26" s="2"/>
    </row>
    <row r="27" spans="1:6" x14ac:dyDescent="0.2">
      <c r="A27" s="3" t="s">
        <v>21</v>
      </c>
      <c r="B27" s="17">
        <v>60</v>
      </c>
      <c r="C27" s="17">
        <v>40</v>
      </c>
      <c r="D27" s="10">
        <f>-(C27-B27)</f>
        <v>20</v>
      </c>
      <c r="E27" s="5" t="str">
        <f>IF(ABS(D27)&gt;D29,"JA ","NEJ")</f>
        <v xml:space="preserve">JA </v>
      </c>
      <c r="F27" s="10">
        <f>+(B27*$B$25+C27*$C$25)/($B$25+$C$25)</f>
        <v>53.333333333333336</v>
      </c>
    </row>
    <row r="29" spans="1:6" x14ac:dyDescent="0.2">
      <c r="A29" s="3" t="s">
        <v>22</v>
      </c>
      <c r="B29" s="10">
        <f>$B$50*SQRT((100-B27)*B27/B25)</f>
        <v>9.6019997917100568</v>
      </c>
      <c r="C29" s="10">
        <f>$B$50*SQRT((100-C27)*C27/C25)</f>
        <v>13.579278331339998</v>
      </c>
      <c r="D29" s="10">
        <f>$B$50*SQRT(B27*(100-B27)/B25+C27*(100-C27)/C25)</f>
        <v>16.631151493507595</v>
      </c>
      <c r="F29" s="10">
        <f>$B$50*SQRT((100-F27)*F27/$F$25)</f>
        <v>7.9838652107675081</v>
      </c>
    </row>
    <row r="30" spans="1:6" x14ac:dyDescent="0.2">
      <c r="A30" s="3" t="s">
        <v>23</v>
      </c>
      <c r="B30" s="10">
        <f>B27-B29</f>
        <v>50.398000208289943</v>
      </c>
      <c r="C30" s="10">
        <f>C27-C29</f>
        <v>26.420721668660001</v>
      </c>
      <c r="D30" s="10">
        <f>D27-D29</f>
        <v>3.3688485064924052</v>
      </c>
      <c r="F30" s="10">
        <f>F27-F29</f>
        <v>45.349468122565824</v>
      </c>
    </row>
    <row r="31" spans="1:6" x14ac:dyDescent="0.2">
      <c r="A31" s="3" t="s">
        <v>24</v>
      </c>
      <c r="B31" s="10">
        <f>B27+B29</f>
        <v>69.601999791710057</v>
      </c>
      <c r="C31" s="10">
        <f>C27+C29</f>
        <v>53.579278331339999</v>
      </c>
      <c r="D31" s="10">
        <f>D27+D29</f>
        <v>36.631151493507595</v>
      </c>
      <c r="F31" s="10">
        <f>F27+F29</f>
        <v>61.317198544100847</v>
      </c>
    </row>
    <row r="33" spans="1:6" x14ac:dyDescent="0.2">
      <c r="A33" s="3" t="s">
        <v>25</v>
      </c>
      <c r="B33" s="17">
        <v>40</v>
      </c>
      <c r="C33" s="17">
        <v>39</v>
      </c>
      <c r="D33" s="10">
        <f>-(C33-B33)</f>
        <v>1</v>
      </c>
      <c r="E33" s="5" t="str">
        <f>IF(ABS(D33)&gt;D35,"JA ","NEJ")</f>
        <v>NEJ</v>
      </c>
      <c r="F33" s="10">
        <f>+(B33*$B$25+C33*$C$25)/($B$25+$C$25)</f>
        <v>39.666666666666664</v>
      </c>
    </row>
    <row r="35" spans="1:6" x14ac:dyDescent="0.2">
      <c r="A35" s="3" t="s">
        <v>22</v>
      </c>
      <c r="B35" s="10">
        <f>B50*SQRT((100-B33)*B33/B25)</f>
        <v>9.6019997917100568</v>
      </c>
      <c r="C35" s="10">
        <f>B50*SQRT((100-C33)*C33/C25)</f>
        <v>13.519738459008739</v>
      </c>
      <c r="D35" s="10">
        <f>$B$50*SQRT(B33*(100-B33)/B25+C33*(100-C33)/C25)</f>
        <v>16.582573021096575</v>
      </c>
      <c r="E35" s="10"/>
      <c r="F35" s="10">
        <f>$B$50*SQRT((100-F33)*F33/$F$25)</f>
        <v>7.8289218026873018</v>
      </c>
    </row>
    <row r="36" spans="1:6" x14ac:dyDescent="0.2">
      <c r="A36" s="3" t="s">
        <v>23</v>
      </c>
      <c r="B36" s="10">
        <f>B33-B35</f>
        <v>30.398000208289943</v>
      </c>
      <c r="C36" s="10">
        <f>C33-C35</f>
        <v>25.480261540991261</v>
      </c>
      <c r="D36" s="10">
        <f>D33-D35</f>
        <v>-15.582573021096575</v>
      </c>
      <c r="F36" s="10">
        <f>F33-F35</f>
        <v>31.837744863979363</v>
      </c>
    </row>
    <row r="37" spans="1:6" x14ac:dyDescent="0.2">
      <c r="A37" s="3" t="s">
        <v>24</v>
      </c>
      <c r="B37" s="10">
        <f>B33+B35</f>
        <v>49.601999791710057</v>
      </c>
      <c r="C37" s="10">
        <f>C33+C35</f>
        <v>52.519738459008735</v>
      </c>
      <c r="D37" s="10">
        <f>D33+D35</f>
        <v>17.582573021096575</v>
      </c>
      <c r="F37" s="10">
        <f>F33+F35</f>
        <v>47.495588469353969</v>
      </c>
    </row>
    <row r="40" spans="1:6" x14ac:dyDescent="0.2">
      <c r="A40" s="6" t="s">
        <v>26</v>
      </c>
    </row>
    <row r="42" spans="1:6" x14ac:dyDescent="0.2">
      <c r="A42" s="3" t="s">
        <v>27</v>
      </c>
      <c r="B42" s="9">
        <f>TRUNC(B25*(B27+B33)/100+0.5)</f>
        <v>100</v>
      </c>
      <c r="C42" s="9">
        <f>TRUNC(C25*(C27+C33)/100+0.5)</f>
        <v>40</v>
      </c>
    </row>
    <row r="43" spans="1:6" x14ac:dyDescent="0.2">
      <c r="A43" s="3" t="s">
        <v>28</v>
      </c>
      <c r="B43" s="10">
        <f>B27/(B27+B33)*100</f>
        <v>60</v>
      </c>
      <c r="C43" s="10">
        <f>C27/(C27+C33)*100</f>
        <v>50.632911392405063</v>
      </c>
    </row>
    <row r="44" spans="1:6" x14ac:dyDescent="0.2">
      <c r="A44" s="3" t="s">
        <v>29</v>
      </c>
      <c r="B44" s="10">
        <f>100-B43</f>
        <v>40</v>
      </c>
      <c r="C44" s="10">
        <f>100-C43</f>
        <v>49.367088607594937</v>
      </c>
    </row>
    <row r="46" spans="1:6" x14ac:dyDescent="0.2">
      <c r="A46" s="3" t="s">
        <v>30</v>
      </c>
      <c r="B46" s="10">
        <f>ABS(B43-50)</f>
        <v>10</v>
      </c>
      <c r="C46" s="10">
        <f>ABS(C43-50)</f>
        <v>0.63291139240506311</v>
      </c>
    </row>
    <row r="47" spans="1:6" x14ac:dyDescent="0.2">
      <c r="A47" s="3" t="s">
        <v>22</v>
      </c>
      <c r="B47" s="10">
        <f>B50*SQRT((B43*B44)/B42)</f>
        <v>9.6019997917100568</v>
      </c>
      <c r="C47" s="10">
        <f>B50*SQRT((C43*C44)/C42)</f>
        <v>15.493919084633999</v>
      </c>
    </row>
    <row r="48" spans="1:6" x14ac:dyDescent="0.2">
      <c r="A48" s="3" t="s">
        <v>31</v>
      </c>
      <c r="B48" s="5" t="str">
        <f>IF(B46&gt;B47," JA","NEJ")</f>
        <v xml:space="preserve"> JA</v>
      </c>
      <c r="C48" s="5" t="str">
        <f>IF(C46&gt;C47," JA","NEJ")</f>
        <v>NEJ</v>
      </c>
    </row>
    <row r="50" spans="1:2" x14ac:dyDescent="0.2">
      <c r="A50" s="3" t="s">
        <v>32</v>
      </c>
      <c r="B50" s="11">
        <f>IF(B21=1,2.576,IF(B21=5,1.96,IF(B21=10,1.645,"FEJL")))</f>
        <v>1.96</v>
      </c>
    </row>
    <row r="52" spans="1:2" x14ac:dyDescent="0.2">
      <c r="A52" s="1" t="s">
        <v>33</v>
      </c>
    </row>
  </sheetData>
  <phoneticPr fontId="0" type="noConversion"/>
  <printOptions gridLinesSet="0"/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tabSelected="1" topLeftCell="A28" workbookViewId="0">
      <selection activeCell="K57" sqref="K57"/>
    </sheetView>
  </sheetViews>
  <sheetFormatPr defaultRowHeight="12" x14ac:dyDescent="0.15"/>
  <sheetData>
    <row r="1" spans="1:2" ht="15.75" x14ac:dyDescent="0.25">
      <c r="B1" s="13"/>
    </row>
    <row r="3" spans="1:2" ht="15.75" x14ac:dyDescent="0.25">
      <c r="A3" s="14"/>
    </row>
    <row r="4" spans="1:2" ht="15.75" x14ac:dyDescent="0.25">
      <c r="A4" s="14"/>
    </row>
    <row r="5" spans="1:2" ht="15.75" x14ac:dyDescent="0.25">
      <c r="A5" s="14"/>
      <c r="B5" s="15"/>
    </row>
    <row r="6" spans="1:2" ht="15.75" x14ac:dyDescent="0.25">
      <c r="A6" s="15"/>
    </row>
    <row r="7" spans="1:2" ht="15.75" x14ac:dyDescent="0.25">
      <c r="A7" s="15"/>
      <c r="B7" s="15"/>
    </row>
    <row r="8" spans="1:2" ht="15.75" x14ac:dyDescent="0.25">
      <c r="A8" s="15"/>
    </row>
    <row r="9" spans="1:2" ht="15.75" x14ac:dyDescent="0.25">
      <c r="A9" s="15"/>
      <c r="B9" s="15"/>
    </row>
    <row r="10" spans="1:2" ht="15.75" x14ac:dyDescent="0.25">
      <c r="A10" s="15"/>
    </row>
    <row r="11" spans="1:2" ht="15.75" x14ac:dyDescent="0.25">
      <c r="A11" s="14"/>
    </row>
    <row r="12" spans="1:2" ht="15.75" x14ac:dyDescent="0.25">
      <c r="A12" s="14"/>
    </row>
    <row r="13" spans="1:2" ht="15.75" x14ac:dyDescent="0.25">
      <c r="A13" s="14"/>
    </row>
    <row r="14" spans="1:2" ht="15.75" x14ac:dyDescent="0.25">
      <c r="A14" s="14"/>
    </row>
    <row r="15" spans="1:2" ht="15.75" x14ac:dyDescent="0.25">
      <c r="A15" s="14"/>
    </row>
    <row r="16" spans="1:2" ht="15.75" x14ac:dyDescent="0.25">
      <c r="A16" s="14"/>
    </row>
    <row r="17" spans="1:1" ht="15.75" x14ac:dyDescent="0.25">
      <c r="A17" s="14"/>
    </row>
    <row r="18" spans="1:1" ht="15.75" x14ac:dyDescent="0.25">
      <c r="A18" s="14"/>
    </row>
    <row r="19" spans="1:1" ht="15.75" x14ac:dyDescent="0.25">
      <c r="A19" s="14"/>
    </row>
    <row r="20" spans="1:1" ht="15.75" x14ac:dyDescent="0.25">
      <c r="A20" s="16"/>
    </row>
    <row r="21" spans="1:1" ht="15.75" x14ac:dyDescent="0.25">
      <c r="A21" s="16"/>
    </row>
    <row r="22" spans="1:1" ht="15.75" x14ac:dyDescent="0.25">
      <c r="A22" s="14"/>
    </row>
    <row r="23" spans="1:1" ht="15.75" x14ac:dyDescent="0.25">
      <c r="A23" s="14"/>
    </row>
    <row r="24" spans="1:1" ht="15.75" x14ac:dyDescent="0.25">
      <c r="A24" s="14"/>
    </row>
    <row r="25" spans="1:1" ht="15.75" x14ac:dyDescent="0.25">
      <c r="A25" s="14"/>
    </row>
    <row r="26" spans="1:1" ht="15.75" x14ac:dyDescent="0.25">
      <c r="A26" s="14"/>
    </row>
    <row r="27" spans="1:1" ht="15.75" x14ac:dyDescent="0.25">
      <c r="A27" s="14"/>
    </row>
    <row r="28" spans="1:1" ht="15.75" x14ac:dyDescent="0.25">
      <c r="A28" s="16"/>
    </row>
    <row r="29" spans="1:1" ht="15.75" x14ac:dyDescent="0.25">
      <c r="A29" s="14"/>
    </row>
    <row r="30" spans="1:1" ht="15.75" x14ac:dyDescent="0.25">
      <c r="A30" s="14"/>
    </row>
    <row r="31" spans="1:1" ht="15.75" x14ac:dyDescent="0.25">
      <c r="A31" s="14"/>
    </row>
    <row r="32" spans="1:1" ht="15.75" x14ac:dyDescent="0.25">
      <c r="A32" s="14"/>
    </row>
    <row r="33" spans="1:1" ht="15.75" x14ac:dyDescent="0.25">
      <c r="A33" s="14"/>
    </row>
    <row r="34" spans="1:1" ht="15.75" x14ac:dyDescent="0.25">
      <c r="A34" s="14"/>
    </row>
    <row r="35" spans="1:1" ht="15.75" x14ac:dyDescent="0.25">
      <c r="A35" s="14"/>
    </row>
    <row r="36" spans="1:1" ht="15.75" x14ac:dyDescent="0.25">
      <c r="A36" s="14"/>
    </row>
    <row r="37" spans="1:1" ht="15.75" x14ac:dyDescent="0.25">
      <c r="A37" s="14"/>
    </row>
    <row r="38" spans="1:1" ht="15.75" x14ac:dyDescent="0.25">
      <c r="A38" s="14"/>
    </row>
    <row r="39" spans="1:1" ht="15.75" x14ac:dyDescent="0.25">
      <c r="A39" s="14"/>
    </row>
    <row r="40" spans="1:1" ht="15.75" x14ac:dyDescent="0.25">
      <c r="A40" s="16"/>
    </row>
    <row r="41" spans="1:1" ht="15.75" x14ac:dyDescent="0.25">
      <c r="A41" s="14"/>
    </row>
    <row r="42" spans="1:1" ht="15.75" x14ac:dyDescent="0.25">
      <c r="A42" s="16"/>
    </row>
    <row r="43" spans="1:1" ht="15.75" x14ac:dyDescent="0.25">
      <c r="A43" s="14"/>
    </row>
    <row r="44" spans="1:1" ht="15.75" x14ac:dyDescent="0.25">
      <c r="A44" s="14"/>
    </row>
    <row r="45" spans="1:1" ht="15.75" x14ac:dyDescent="0.25">
      <c r="A45" s="14"/>
    </row>
    <row r="46" spans="1:1" ht="15.75" x14ac:dyDescent="0.25">
      <c r="A46" s="14"/>
    </row>
    <row r="47" spans="1:1" ht="15.75" x14ac:dyDescent="0.25">
      <c r="A47" s="14"/>
    </row>
    <row r="48" spans="1:1" ht="15.75" x14ac:dyDescent="0.25">
      <c r="A48" s="14"/>
    </row>
    <row r="49" spans="1:1" ht="15.75" x14ac:dyDescent="0.25">
      <c r="A49" s="14"/>
    </row>
    <row r="50" spans="1:1" ht="15.75" x14ac:dyDescent="0.25">
      <c r="A50" s="16"/>
    </row>
    <row r="51" spans="1:1" ht="15.75" x14ac:dyDescent="0.25">
      <c r="A51" s="14"/>
    </row>
    <row r="52" spans="1:1" ht="15.75" x14ac:dyDescent="0.25">
      <c r="A52" s="14"/>
    </row>
    <row r="53" spans="1:1" ht="15.75" x14ac:dyDescent="0.25">
      <c r="A53" s="14"/>
    </row>
    <row r="54" spans="1:1" ht="15.75" x14ac:dyDescent="0.25">
      <c r="A54" s="14"/>
    </row>
  </sheetData>
  <phoneticPr fontId="0" type="noConversion"/>
  <pageMargins left="0.75" right="0.75" top="1" bottom="1" header="0" footer="0"/>
  <pageSetup paperSize="260" orientation="landscape" horizontalDpi="4294967292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USIKKERH</vt:lpstr>
      <vt:lpstr>Vejledning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Dit Navn</dc:creator>
  <cp:lastModifiedBy>Anna Bonde Møllerhøj</cp:lastModifiedBy>
  <cp:lastPrinted>2004-11-16T07:56:30Z</cp:lastPrinted>
  <dcterms:created xsi:type="dcterms:W3CDTF">2012-07-23T18:37:12Z</dcterms:created>
  <dcterms:modified xsi:type="dcterms:W3CDTF">2017-10-19T13:33:23Z</dcterms:modified>
</cp:coreProperties>
</file>